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\AMFI\AMFI Best Practice Circulars\"/>
    </mc:Choice>
  </mc:AlternateContent>
  <xr:revisionPtr revIDLastSave="0" documentId="13_ncr:1_{FD6ADFE6-F6DC-441F-BBB6-3054509C7750}" xr6:coauthVersionLast="47" xr6:coauthVersionMax="47" xr10:uidLastSave="{00000000-0000-0000-0000-000000000000}"/>
  <bookViews>
    <workbookView xWindow="-108" yWindow="-108" windowWidth="23256" windowHeight="12576" xr2:uid="{3C867420-84D7-47DA-9ACC-6C778764C9FC}"/>
  </bookViews>
  <sheets>
    <sheet name="Curr Inv_MVal" sheetId="1" r:id="rId1"/>
  </sheets>
  <definedNames>
    <definedName name="_xlnm.Print_Area" localSheetId="0">'Curr Inv_MVal'!$A$1:$G$37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" l="1"/>
  <c r="E37" i="1" s="1"/>
  <c r="E24" i="1"/>
  <c r="F23" i="1"/>
  <c r="G23" i="1" s="1"/>
  <c r="E23" i="1"/>
  <c r="F22" i="1"/>
  <c r="F24" i="1" s="1"/>
  <c r="G21" i="1"/>
  <c r="F21" i="1"/>
  <c r="F25" i="1" s="1"/>
  <c r="F26" i="1" s="1"/>
  <c r="E21" i="1"/>
  <c r="E25" i="1" s="1"/>
  <c r="E26" i="1" s="1"/>
  <c r="G11" i="1"/>
  <c r="F11" i="1"/>
  <c r="E11" i="1"/>
  <c r="G8" i="1"/>
  <c r="G12" i="1" s="1"/>
  <c r="G13" i="1" s="1"/>
  <c r="F8" i="1"/>
  <c r="F12" i="1" s="1"/>
  <c r="F13" i="1" s="1"/>
  <c r="E8" i="1"/>
  <c r="E12" i="1" s="1"/>
  <c r="E13" i="1" s="1"/>
  <c r="E27" i="1" s="1"/>
  <c r="F27" i="1" s="1"/>
  <c r="G27" i="1" s="1"/>
  <c r="F28" i="1" l="1"/>
  <c r="E28" i="1"/>
  <c r="G25" i="1"/>
  <c r="G26" i="1" s="1"/>
  <c r="G28" i="1" s="1"/>
  <c r="G22" i="1"/>
  <c r="G24" i="1" s="1"/>
</calcChain>
</file>

<file path=xl/sharedStrings.xml><?xml version="1.0" encoding="utf-8"?>
<sst xmlns="http://schemas.openxmlformats.org/spreadsheetml/2006/main" count="80" uniqueCount="46">
  <si>
    <t>A.</t>
  </si>
  <si>
    <t xml:space="preserve">QAAuM for Jan to Mar, 2022 </t>
  </si>
  <si>
    <t>Risk Value Based on March 2022 end portfolio</t>
  </si>
  <si>
    <t>High</t>
  </si>
  <si>
    <t>Minimum % of AuM to be invested</t>
  </si>
  <si>
    <t>INR Crs.</t>
  </si>
  <si>
    <t>B.</t>
  </si>
  <si>
    <t>NFO on or After April 28, 2022</t>
  </si>
  <si>
    <t>Allotment value (prior to AMC investment)</t>
  </si>
  <si>
    <t>INR Crs</t>
  </si>
  <si>
    <t>Final allotment value</t>
  </si>
  <si>
    <t>Amount to be invested by AMC</t>
  </si>
  <si>
    <t>A</t>
  </si>
  <si>
    <t>B</t>
  </si>
  <si>
    <t>D</t>
  </si>
  <si>
    <t>Scheme A</t>
  </si>
  <si>
    <t>Scheme B</t>
  </si>
  <si>
    <t>Scheme C</t>
  </si>
  <si>
    <t>Scenario 1</t>
  </si>
  <si>
    <t>Scenario 2</t>
  </si>
  <si>
    <t>C = A * B</t>
  </si>
  <si>
    <t>Scenario 3</t>
  </si>
  <si>
    <t>QAAuM for Apr to Jun, 2022</t>
  </si>
  <si>
    <t>INR</t>
  </si>
  <si>
    <t>F = D * E</t>
  </si>
  <si>
    <t>E</t>
  </si>
  <si>
    <t>%</t>
  </si>
  <si>
    <t>G = Max(C or F)</t>
  </si>
  <si>
    <t>Investment by AMC based on risk value</t>
  </si>
  <si>
    <t>Risk Value Based on June 2022 end portfolio</t>
  </si>
  <si>
    <t>As on April 28, 2022</t>
  </si>
  <si>
    <t>Subsequent Quarter Review (June 30, 2022)</t>
  </si>
  <si>
    <t>No of Units under Mandatory Contribution pursuant to Reg 28(4), 28(5)</t>
  </si>
  <si>
    <t>units</t>
  </si>
  <si>
    <t>C.</t>
  </si>
  <si>
    <t>* assumed MTM of 20%</t>
  </si>
  <si>
    <t>NAV as on June 30, 2022*</t>
  </si>
  <si>
    <t>Incremental investment by AMC / (Withdrawal) within 7 days of review</t>
  </si>
  <si>
    <t>Market Value of Mandatory Contribution</t>
  </si>
  <si>
    <t>Investment to be maintained by the AMC under this circular (including Mandatory Contribution)*</t>
  </si>
  <si>
    <t>Required Investment by AMC (other than Mandatory Contribution)</t>
  </si>
  <si>
    <t>Market Value of existing AMC investment (other than Mandatory Contribution)*</t>
  </si>
  <si>
    <t>Required Investment by AMC (other than the Mandatory Contribution)</t>
  </si>
  <si>
    <r>
      <t>Appendix 1- Alignment of interest of AMCs with the Unitholders of the Mutual Fund Schemes (</t>
    </r>
    <r>
      <rPr>
        <i/>
        <u/>
        <sz val="11.5"/>
        <color rgb="FF000000"/>
        <rFont val="Arial"/>
        <family val="2"/>
      </rPr>
      <t>SEBI/HO/IMD/IMD-IDOF5/P/CIR/2021/624 dated September 2, 2021</t>
    </r>
    <r>
      <rPr>
        <b/>
        <u/>
        <sz val="11.5"/>
        <color rgb="FF000000"/>
        <rFont val="Arial"/>
        <family val="2"/>
      </rPr>
      <t>)</t>
    </r>
  </si>
  <si>
    <t>NAV as on 31 March 2022</t>
  </si>
  <si>
    <t>Riskometer / Risk value disclosed in the NFO SID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</si>
</sst>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1.5"/>
      <color rgb="FF000000"/>
      <name val="Arial"/>
      <family val="2"/>
    </font>
    <font>
      <i/>
      <u/>
      <sz val="11.5"/>
      <color rgb="FF000000"/>
      <name val="Arial"/>
      <family val="2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u/>
      <sz val="11"/>
      <color theme="1"/>
      <name val="Book Antiqua"/>
      <family val="1"/>
    </font>
    <font>
      <sz val="11"/>
      <color rgb="FF4F4E5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0" fillId="0" borderId="2" xfId="1" applyNumberFormat="1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165" fontId="8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horizontal="right"/>
    </xf>
    <xf numFmtId="10" fontId="8" fillId="0" borderId="1" xfId="0" applyNumberFormat="1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left"/>
    </xf>
    <xf numFmtId="43" fontId="8" fillId="3" borderId="1" xfId="1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1" applyNumberFormat="1" applyFont="1" applyBorder="1"/>
    <xf numFmtId="43" fontId="6" fillId="0" borderId="1" xfId="1" applyFont="1" applyBorder="1"/>
    <xf numFmtId="43" fontId="8" fillId="3" borderId="1" xfId="1" applyFont="1" applyFill="1" applyBorder="1"/>
    <xf numFmtId="0" fontId="8" fillId="4" borderId="1" xfId="0" applyNumberFormat="1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left"/>
    </xf>
    <xf numFmtId="43" fontId="8" fillId="4" borderId="1" xfId="1" applyFont="1" applyFill="1" applyBorder="1"/>
    <xf numFmtId="0" fontId="7" fillId="5" borderId="1" xfId="0" applyFont="1" applyFill="1" applyBorder="1"/>
    <xf numFmtId="43" fontId="7" fillId="5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7" fillId="3" borderId="1" xfId="0" applyFont="1" applyFill="1" applyBorder="1"/>
    <xf numFmtId="43" fontId="7" fillId="3" borderId="1" xfId="0" applyNumberFormat="1" applyFont="1" applyFill="1" applyBorder="1" applyAlignment="1"/>
    <xf numFmtId="43" fontId="8" fillId="0" borderId="1" xfId="0" applyNumberFormat="1" applyFont="1" applyBorder="1" applyAlignment="1">
      <alignment horizontal="center"/>
    </xf>
    <xf numFmtId="0" fontId="8" fillId="5" borderId="1" xfId="0" applyFont="1" applyFill="1" applyBorder="1"/>
    <xf numFmtId="164" fontId="7" fillId="5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43" fontId="7" fillId="2" borderId="1" xfId="0" applyNumberFormat="1" applyFont="1" applyFill="1" applyBorder="1"/>
    <xf numFmtId="0" fontId="8" fillId="2" borderId="1" xfId="0" applyFont="1" applyFill="1" applyBorder="1"/>
    <xf numFmtId="43" fontId="8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CB8D-BAA5-4561-8630-3BB360775FF2}">
  <sheetPr>
    <pageSetUpPr fitToPage="1"/>
  </sheetPr>
  <dimension ref="A1:G37"/>
  <sheetViews>
    <sheetView tabSelected="1" workbookViewId="0">
      <selection activeCell="A3" sqref="A3:G37"/>
    </sheetView>
  </sheetViews>
  <sheetFormatPr defaultColWidth="9.109375" defaultRowHeight="15" x14ac:dyDescent="0.25"/>
  <cols>
    <col min="1" max="1" width="4.21875" style="1" customWidth="1"/>
    <col min="2" max="2" width="91.88671875" style="1" bestFit="1" customWidth="1"/>
    <col min="3" max="3" width="12.21875" style="1" bestFit="1" customWidth="1"/>
    <col min="4" max="4" width="16.33203125" style="1" customWidth="1"/>
    <col min="5" max="7" width="11.77734375" style="1" bestFit="1" customWidth="1"/>
    <col min="8" max="16384" width="9.109375" style="1"/>
  </cols>
  <sheetData>
    <row r="1" spans="1:7" x14ac:dyDescent="0.25">
      <c r="A1" s="3" t="s">
        <v>43</v>
      </c>
    </row>
    <row r="2" spans="1:7" ht="15.6" x14ac:dyDescent="0.25">
      <c r="A2" s="2"/>
    </row>
    <row r="3" spans="1:7" ht="15.6" x14ac:dyDescent="0.3">
      <c r="A3" s="5" t="s">
        <v>0</v>
      </c>
      <c r="B3" s="5" t="s">
        <v>30</v>
      </c>
      <c r="C3" s="6"/>
      <c r="D3" s="6"/>
      <c r="E3" s="6"/>
      <c r="F3" s="6"/>
      <c r="G3" s="6"/>
    </row>
    <row r="4" spans="1:7" ht="15.6" x14ac:dyDescent="0.3">
      <c r="A4" s="6"/>
      <c r="B4" s="11"/>
      <c r="C4" s="11"/>
      <c r="D4" s="11"/>
      <c r="E4" s="30" t="s">
        <v>15</v>
      </c>
      <c r="F4" s="30" t="s">
        <v>16</v>
      </c>
      <c r="G4" s="30" t="s">
        <v>17</v>
      </c>
    </row>
    <row r="5" spans="1:7" ht="15.6" x14ac:dyDescent="0.3">
      <c r="A5" s="6"/>
      <c r="B5" s="11" t="s">
        <v>1</v>
      </c>
      <c r="C5" s="11" t="s">
        <v>5</v>
      </c>
      <c r="D5" s="12" t="s">
        <v>12</v>
      </c>
      <c r="E5" s="13">
        <v>1500</v>
      </c>
      <c r="F5" s="11">
        <v>500</v>
      </c>
      <c r="G5" s="11">
        <v>250</v>
      </c>
    </row>
    <row r="6" spans="1:7" ht="15.6" x14ac:dyDescent="0.3">
      <c r="A6" s="6"/>
      <c r="B6" s="11" t="s">
        <v>2</v>
      </c>
      <c r="C6" s="11"/>
      <c r="D6" s="12"/>
      <c r="E6" s="14" t="s">
        <v>3</v>
      </c>
      <c r="F6" s="14" t="s">
        <v>3</v>
      </c>
      <c r="G6" s="14" t="s">
        <v>3</v>
      </c>
    </row>
    <row r="7" spans="1:7" ht="15.6" x14ac:dyDescent="0.3">
      <c r="A7" s="6"/>
      <c r="B7" s="11" t="s">
        <v>4</v>
      </c>
      <c r="C7" s="11" t="s">
        <v>26</v>
      </c>
      <c r="D7" s="12" t="s">
        <v>13</v>
      </c>
      <c r="E7" s="15">
        <v>1.1000000000000001E-3</v>
      </c>
      <c r="F7" s="15">
        <v>1.1000000000000001E-3</v>
      </c>
      <c r="G7" s="15">
        <v>1.1000000000000001E-3</v>
      </c>
    </row>
    <row r="8" spans="1:7" ht="15.6" x14ac:dyDescent="0.3">
      <c r="A8" s="6"/>
      <c r="B8" s="16" t="s">
        <v>28</v>
      </c>
      <c r="C8" s="16" t="s">
        <v>5</v>
      </c>
      <c r="D8" s="17" t="s">
        <v>20</v>
      </c>
      <c r="E8" s="18">
        <f>E5*E7</f>
        <v>1.6500000000000001</v>
      </c>
      <c r="F8" s="18">
        <f>F5*F7</f>
        <v>0.55000000000000004</v>
      </c>
      <c r="G8" s="18">
        <f>G5*G7</f>
        <v>0.27500000000000002</v>
      </c>
    </row>
    <row r="9" spans="1:7" ht="15.6" x14ac:dyDescent="0.3">
      <c r="A9" s="6"/>
      <c r="B9" s="19" t="s">
        <v>32</v>
      </c>
      <c r="C9" s="19" t="s">
        <v>33</v>
      </c>
      <c r="D9" s="20" t="s">
        <v>14</v>
      </c>
      <c r="E9" s="21">
        <v>200000</v>
      </c>
      <c r="F9" s="21">
        <v>100000</v>
      </c>
      <c r="G9" s="21">
        <v>100000</v>
      </c>
    </row>
    <row r="10" spans="1:7" ht="15.6" x14ac:dyDescent="0.3">
      <c r="A10" s="6"/>
      <c r="B10" s="19" t="s">
        <v>44</v>
      </c>
      <c r="C10" s="19" t="s">
        <v>23</v>
      </c>
      <c r="D10" s="20" t="s">
        <v>25</v>
      </c>
      <c r="E10" s="22">
        <v>50</v>
      </c>
      <c r="F10" s="22">
        <v>70</v>
      </c>
      <c r="G10" s="22">
        <v>30</v>
      </c>
    </row>
    <row r="11" spans="1:7" ht="15.6" x14ac:dyDescent="0.3">
      <c r="A11" s="6"/>
      <c r="B11" s="16" t="s">
        <v>38</v>
      </c>
      <c r="C11" s="16" t="s">
        <v>5</v>
      </c>
      <c r="D11" s="17" t="s">
        <v>24</v>
      </c>
      <c r="E11" s="23">
        <f>ROUND(E9*E10/10000000,2)</f>
        <v>1</v>
      </c>
      <c r="F11" s="23">
        <f>ROUND(F9*F10/10000000,2)</f>
        <v>0.7</v>
      </c>
      <c r="G11" s="23">
        <f>ROUND(G9*G10/10000000,2)</f>
        <v>0.3</v>
      </c>
    </row>
    <row r="12" spans="1:7" ht="15.6" x14ac:dyDescent="0.3">
      <c r="A12" s="6"/>
      <c r="B12" s="24" t="s">
        <v>39</v>
      </c>
      <c r="C12" s="25" t="s">
        <v>5</v>
      </c>
      <c r="D12" s="26" t="s">
        <v>27</v>
      </c>
      <c r="E12" s="27">
        <f>MAX(E8,E11)</f>
        <v>1.6500000000000001</v>
      </c>
      <c r="F12" s="27">
        <f>MAX(F8,F11)</f>
        <v>0.7</v>
      </c>
      <c r="G12" s="27">
        <f>MAX(G8,G11)</f>
        <v>0.3</v>
      </c>
    </row>
    <row r="13" spans="1:7" ht="15.6" x14ac:dyDescent="0.3">
      <c r="A13" s="6"/>
      <c r="B13" s="28" t="s">
        <v>42</v>
      </c>
      <c r="C13" s="28"/>
      <c r="D13" s="28"/>
      <c r="E13" s="29">
        <f>IF(E12&gt;E11,E12-E11,0)</f>
        <v>0.65000000000000013</v>
      </c>
      <c r="F13" s="29">
        <f t="shared" ref="F13:G13" si="0">IF(F12&gt;F11,F12-F11,0)</f>
        <v>0</v>
      </c>
      <c r="G13" s="29">
        <f t="shared" si="0"/>
        <v>0</v>
      </c>
    </row>
    <row r="14" spans="1:7" ht="15.6" x14ac:dyDescent="0.3">
      <c r="A14" s="6"/>
      <c r="B14" s="6"/>
      <c r="C14" s="10"/>
      <c r="D14" s="6"/>
      <c r="E14" s="6"/>
      <c r="F14" s="6"/>
      <c r="G14" s="6"/>
    </row>
    <row r="15" spans="1:7" ht="15.6" x14ac:dyDescent="0.3">
      <c r="A15" s="5" t="s">
        <v>6</v>
      </c>
      <c r="B15" s="5" t="s">
        <v>31</v>
      </c>
      <c r="C15" s="6"/>
      <c r="D15" s="6"/>
      <c r="E15" s="6"/>
      <c r="F15" s="6"/>
      <c r="G15" s="6"/>
    </row>
    <row r="16" spans="1:7" ht="15.6" x14ac:dyDescent="0.3">
      <c r="A16" s="8"/>
      <c r="B16" s="5"/>
      <c r="C16" s="6"/>
      <c r="D16" s="6"/>
      <c r="E16" s="9" t="s">
        <v>15</v>
      </c>
      <c r="F16" s="9"/>
      <c r="G16" s="9"/>
    </row>
    <row r="17" spans="1:7" ht="15.6" x14ac:dyDescent="0.3">
      <c r="A17" s="6"/>
      <c r="B17" s="11"/>
      <c r="C17" s="11"/>
      <c r="D17" s="11"/>
      <c r="E17" s="30" t="s">
        <v>18</v>
      </c>
      <c r="F17" s="30" t="s">
        <v>19</v>
      </c>
      <c r="G17" s="30" t="s">
        <v>21</v>
      </c>
    </row>
    <row r="18" spans="1:7" ht="15.6" x14ac:dyDescent="0.3">
      <c r="A18" s="6"/>
      <c r="B18" s="11" t="s">
        <v>22</v>
      </c>
      <c r="C18" s="11" t="s">
        <v>5</v>
      </c>
      <c r="D18" s="12" t="s">
        <v>12</v>
      </c>
      <c r="E18" s="13">
        <v>500</v>
      </c>
      <c r="F18" s="13">
        <v>1500</v>
      </c>
      <c r="G18" s="13">
        <v>2000</v>
      </c>
    </row>
    <row r="19" spans="1:7" ht="15.6" x14ac:dyDescent="0.3">
      <c r="A19" s="6"/>
      <c r="B19" s="11" t="s">
        <v>29</v>
      </c>
      <c r="C19" s="11"/>
      <c r="D19" s="12"/>
      <c r="E19" s="14" t="s">
        <v>3</v>
      </c>
      <c r="F19" s="14" t="s">
        <v>3</v>
      </c>
      <c r="G19" s="14" t="s">
        <v>3</v>
      </c>
    </row>
    <row r="20" spans="1:7" ht="15.6" x14ac:dyDescent="0.3">
      <c r="A20" s="6"/>
      <c r="B20" s="11" t="s">
        <v>4</v>
      </c>
      <c r="C20" s="11" t="s">
        <v>26</v>
      </c>
      <c r="D20" s="12" t="s">
        <v>13</v>
      </c>
      <c r="E20" s="15">
        <v>1.1000000000000001E-3</v>
      </c>
      <c r="F20" s="15">
        <v>1.1000000000000001E-3</v>
      </c>
      <c r="G20" s="15">
        <v>1.1000000000000001E-3</v>
      </c>
    </row>
    <row r="21" spans="1:7" ht="15.6" x14ac:dyDescent="0.3">
      <c r="A21" s="6"/>
      <c r="B21" s="16" t="s">
        <v>28</v>
      </c>
      <c r="C21" s="16" t="s">
        <v>5</v>
      </c>
      <c r="D21" s="17" t="s">
        <v>20</v>
      </c>
      <c r="E21" s="23">
        <f>E18*E20</f>
        <v>0.55000000000000004</v>
      </c>
      <c r="F21" s="23">
        <f t="shared" ref="F21:G21" si="1">F18*F20</f>
        <v>1.6500000000000001</v>
      </c>
      <c r="G21" s="23">
        <f t="shared" si="1"/>
        <v>2.2000000000000002</v>
      </c>
    </row>
    <row r="22" spans="1:7" ht="15.6" x14ac:dyDescent="0.3">
      <c r="A22" s="6"/>
      <c r="B22" s="19" t="s">
        <v>32</v>
      </c>
      <c r="C22" s="19" t="s">
        <v>33</v>
      </c>
      <c r="D22" s="20" t="s">
        <v>14</v>
      </c>
      <c r="E22" s="21">
        <v>200000</v>
      </c>
      <c r="F22" s="21">
        <f>E22</f>
        <v>200000</v>
      </c>
      <c r="G22" s="21">
        <f>F22</f>
        <v>200000</v>
      </c>
    </row>
    <row r="23" spans="1:7" ht="15.6" x14ac:dyDescent="0.3">
      <c r="A23" s="6"/>
      <c r="B23" s="19" t="s">
        <v>36</v>
      </c>
      <c r="C23" s="19" t="s">
        <v>23</v>
      </c>
      <c r="D23" s="20" t="s">
        <v>25</v>
      </c>
      <c r="E23" s="22">
        <f>E10*1.2</f>
        <v>60</v>
      </c>
      <c r="F23" s="22">
        <f>E23</f>
        <v>60</v>
      </c>
      <c r="G23" s="22">
        <f>F23</f>
        <v>60</v>
      </c>
    </row>
    <row r="24" spans="1:7" ht="15.6" x14ac:dyDescent="0.3">
      <c r="A24" s="6"/>
      <c r="B24" s="16" t="s">
        <v>38</v>
      </c>
      <c r="C24" s="16" t="s">
        <v>5</v>
      </c>
      <c r="D24" s="17" t="s">
        <v>24</v>
      </c>
      <c r="E24" s="23">
        <f>ROUND(E22*E23/10000000,2)</f>
        <v>1.2</v>
      </c>
      <c r="F24" s="23">
        <f>ROUND(F22*F23/10000000,2)</f>
        <v>1.2</v>
      </c>
      <c r="G24" s="23">
        <f>ROUND(G22*G23/10000000,2)</f>
        <v>1.2</v>
      </c>
    </row>
    <row r="25" spans="1:7" ht="15.6" x14ac:dyDescent="0.3">
      <c r="A25" s="6"/>
      <c r="B25" s="24" t="s">
        <v>39</v>
      </c>
      <c r="C25" s="25" t="s">
        <v>5</v>
      </c>
      <c r="D25" s="26" t="s">
        <v>27</v>
      </c>
      <c r="E25" s="27">
        <f>MAX(E21,E24)</f>
        <v>1.2</v>
      </c>
      <c r="F25" s="27">
        <f>MAX(F21,F24)</f>
        <v>1.6500000000000001</v>
      </c>
      <c r="G25" s="27">
        <f>MAX(G21,G24)</f>
        <v>2.2000000000000002</v>
      </c>
    </row>
    <row r="26" spans="1:7" ht="15.6" x14ac:dyDescent="0.3">
      <c r="A26" s="6"/>
      <c r="B26" s="31" t="s">
        <v>40</v>
      </c>
      <c r="C26" s="16"/>
      <c r="D26" s="16"/>
      <c r="E26" s="32">
        <f>E25-E24</f>
        <v>0</v>
      </c>
      <c r="F26" s="32">
        <f>F25-F24</f>
        <v>0.45000000000000018</v>
      </c>
      <c r="G26" s="32">
        <f>G25-G24</f>
        <v>1.0000000000000002</v>
      </c>
    </row>
    <row r="27" spans="1:7" ht="15.6" x14ac:dyDescent="0.3">
      <c r="A27" s="6"/>
      <c r="B27" s="11" t="s">
        <v>41</v>
      </c>
      <c r="C27" s="11"/>
      <c r="D27" s="11"/>
      <c r="E27" s="33">
        <f>E13*1.2</f>
        <v>0.78000000000000014</v>
      </c>
      <c r="F27" s="33">
        <f>E27</f>
        <v>0.78000000000000014</v>
      </c>
      <c r="G27" s="33">
        <f>F27</f>
        <v>0.78000000000000014</v>
      </c>
    </row>
    <row r="28" spans="1:7" ht="15.6" x14ac:dyDescent="0.3">
      <c r="A28" s="6"/>
      <c r="B28" s="28" t="s">
        <v>37</v>
      </c>
      <c r="C28" s="34"/>
      <c r="D28" s="34"/>
      <c r="E28" s="35">
        <f>E26-E27</f>
        <v>-0.78000000000000014</v>
      </c>
      <c r="F28" s="35">
        <f t="shared" ref="F28:G28" si="2">F26-F27</f>
        <v>-0.32999999999999996</v>
      </c>
      <c r="G28" s="35">
        <f t="shared" si="2"/>
        <v>0.22000000000000008</v>
      </c>
    </row>
    <row r="29" spans="1:7" ht="15.6" x14ac:dyDescent="0.3">
      <c r="A29" s="6"/>
      <c r="B29" s="4" t="s">
        <v>35</v>
      </c>
      <c r="C29" s="4"/>
      <c r="D29" s="4"/>
      <c r="E29" s="4"/>
      <c r="F29" s="4"/>
      <c r="G29" s="4"/>
    </row>
    <row r="30" spans="1:7" ht="15.6" x14ac:dyDescent="0.3">
      <c r="A30" s="6"/>
      <c r="B30" s="5"/>
      <c r="C30" s="6"/>
      <c r="D30" s="6"/>
      <c r="E30" s="7"/>
      <c r="F30" s="7"/>
      <c r="G30" s="7"/>
    </row>
    <row r="31" spans="1:7" ht="15.6" x14ac:dyDescent="0.3">
      <c r="A31" s="5" t="s">
        <v>34</v>
      </c>
      <c r="B31" s="5" t="s">
        <v>7</v>
      </c>
      <c r="C31" s="6"/>
      <c r="D31" s="6"/>
      <c r="E31" s="6"/>
      <c r="F31" s="6"/>
      <c r="G31" s="6"/>
    </row>
    <row r="32" spans="1:7" ht="15.6" x14ac:dyDescent="0.3">
      <c r="A32" s="6"/>
      <c r="B32" s="6"/>
      <c r="C32" s="6"/>
      <c r="D32" s="6"/>
      <c r="E32" s="7" t="s">
        <v>17</v>
      </c>
      <c r="F32" s="6"/>
      <c r="G32" s="6"/>
    </row>
    <row r="33" spans="1:7" ht="15.6" x14ac:dyDescent="0.3">
      <c r="A33" s="6"/>
      <c r="B33" s="11" t="s">
        <v>8</v>
      </c>
      <c r="C33" s="11" t="s">
        <v>9</v>
      </c>
      <c r="D33" s="11"/>
      <c r="E33" s="11">
        <v>1000</v>
      </c>
      <c r="F33" s="11"/>
      <c r="G33" s="6"/>
    </row>
    <row r="34" spans="1:7" ht="15.6" x14ac:dyDescent="0.3">
      <c r="A34" s="6"/>
      <c r="B34" s="11" t="s">
        <v>45</v>
      </c>
      <c r="C34" s="11"/>
      <c r="D34" s="11"/>
      <c r="E34" s="12" t="s">
        <v>3</v>
      </c>
      <c r="F34" s="11"/>
      <c r="G34" s="6"/>
    </row>
    <row r="35" spans="1:7" ht="15.6" x14ac:dyDescent="0.3">
      <c r="A35" s="6"/>
      <c r="B35" s="11" t="s">
        <v>4</v>
      </c>
      <c r="C35" s="11" t="s">
        <v>26</v>
      </c>
      <c r="D35" s="11"/>
      <c r="E35" s="15">
        <v>1.1000000000000001E-3</v>
      </c>
      <c r="F35" s="11"/>
      <c r="G35" s="6"/>
    </row>
    <row r="36" spans="1:7" ht="15.6" x14ac:dyDescent="0.3">
      <c r="A36" s="6"/>
      <c r="B36" s="36" t="s">
        <v>11</v>
      </c>
      <c r="C36" s="36" t="s">
        <v>5</v>
      </c>
      <c r="D36" s="36"/>
      <c r="E36" s="37">
        <f>E33*E35</f>
        <v>1.1000000000000001</v>
      </c>
      <c r="F36" s="38"/>
      <c r="G36" s="6"/>
    </row>
    <row r="37" spans="1:7" ht="15.6" x14ac:dyDescent="0.3">
      <c r="A37" s="6"/>
      <c r="B37" s="11" t="s">
        <v>10</v>
      </c>
      <c r="C37" s="11" t="s">
        <v>5</v>
      </c>
      <c r="D37" s="11"/>
      <c r="E37" s="39">
        <f>E33+E36</f>
        <v>1001.1</v>
      </c>
      <c r="F37" s="11"/>
      <c r="G37" s="6"/>
    </row>
  </sheetData>
  <mergeCells count="1">
    <mergeCell ref="E16:G16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 Inv_MVal</vt:lpstr>
      <vt:lpstr>'Curr Inv_MVal'!Print_Area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Rajagopal, Ramamoorthy (India)</dc:creator>
  <cp:lastModifiedBy>B. M. Kini</cp:lastModifiedBy>
  <cp:lastPrinted>2022-01-20T13:19:04Z</cp:lastPrinted>
  <dcterms:created xsi:type="dcterms:W3CDTF">2022-01-17T18:33:42Z</dcterms:created>
  <dcterms:modified xsi:type="dcterms:W3CDTF">2022-04-26T07:30:41Z</dcterms:modified>
</cp:coreProperties>
</file>